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F18" lockStructure="1" lockWindows="0"/>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ver" sheetId="1" state="visible" r:id="rId1"/>
    <sheet xmlns:r="http://schemas.openxmlformats.org/officeDocument/2006/relationships" name="Settings" sheetId="2" state="visible" r:id="rId2"/>
    <sheet xmlns:r="http://schemas.openxmlformats.org/officeDocument/2006/relationships" name="Staff Information" sheetId="3" state="visible" r:id="rId3"/>
    <sheet xmlns:r="http://schemas.openxmlformats.org/officeDocument/2006/relationships" name="Assessment Checklist" sheetId="4" state="visible" r:id="rId4"/>
    <sheet xmlns:r="http://schemas.openxmlformats.org/officeDocument/2006/relationships" name="Dashboard" sheetId="5" state="visible" r:id="rId5"/>
  </sheets>
  <definedNames>
    <definedName name="_xlnm._FilterDatabase" localSheetId="3" hidden="1">'Assessment Checklist'!$A$1:$J$20</definedName>
  </definedNames>
  <calcPr calcId="124519" fullCalcOnLoad="1" refMode="A1" iterate="0" iterateCount="100" iterateDelta="0.0001"/>
</workbook>
</file>

<file path=xl/styles.xml><?xml version="1.0" encoding="utf-8"?>
<styleSheet xmlns="http://schemas.openxmlformats.org/spreadsheetml/2006/main">
  <numFmts count="0"/>
  <fonts count="20">
    <font>
      <name val="Calibri"/>
      <charset val="1"/>
      <family val="2"/>
      <color theme="1"/>
      <sz val="11"/>
    </font>
    <font>
      <name val="Arial"/>
      <family val="0"/>
      <sz val="10"/>
    </font>
    <font>
      <name val="Arial"/>
      <family val="0"/>
      <sz val="10"/>
    </font>
    <font>
      <name val="Arial"/>
      <family val="0"/>
      <sz val="10"/>
    </font>
    <font>
      <name val="Calibri"/>
      <charset val="1"/>
      <family val="0"/>
      <b val="1"/>
      <color rgb="FF071F3B"/>
      <sz val="22"/>
    </font>
    <font>
      <name val="Calibri"/>
      <charset val="1"/>
      <family val="0"/>
      <i val="1"/>
      <color rgb="FF087F83"/>
      <sz val="11"/>
    </font>
    <font>
      <name val="Calibri"/>
      <charset val="1"/>
      <family val="0"/>
      <color rgb="FF667789"/>
      <sz val="11"/>
    </font>
    <font>
      <name val="Calibri"/>
      <charset val="1"/>
      <family val="0"/>
      <b val="1"/>
      <color rgb="FF071F3B"/>
      <sz val="13"/>
    </font>
    <font>
      <name val="Calibri"/>
      <charset val="1"/>
      <family val="0"/>
      <color rgb="FF173047"/>
      <sz val="10"/>
    </font>
    <font>
      <name val="Calibri"/>
      <charset val="1"/>
      <family val="0"/>
      <i val="1"/>
      <color rgb="FF667789"/>
      <sz val="9"/>
    </font>
    <font>
      <name val="Calibri"/>
      <charset val="1"/>
      <family val="0"/>
      <color rgb="FF667789"/>
      <sz val="9"/>
    </font>
    <font>
      <name val="Calibri"/>
      <charset val="1"/>
      <family val="0"/>
      <b val="1"/>
      <color rgb="FFFFFFFF"/>
      <sz val="11"/>
    </font>
    <font>
      <name val="Calibri"/>
      <charset val="1"/>
      <family val="0"/>
      <b val="1"/>
      <color rgb="FF071F3B"/>
      <sz val="18"/>
    </font>
    <font>
      <name val="Calibri"/>
      <charset val="1"/>
      <family val="0"/>
      <i val="1"/>
      <color rgb="FF667789"/>
      <sz val="11"/>
    </font>
    <font>
      <name val="Calibri"/>
      <charset val="1"/>
      <family val="0"/>
      <b val="1"/>
      <color rgb="FF173047"/>
      <sz val="10"/>
    </font>
    <font>
      <name val="Calibri"/>
      <charset val="1"/>
      <family val="0"/>
      <b val="1"/>
      <color rgb="FFD4E2EB"/>
      <sz val="9"/>
    </font>
    <font>
      <name val="Calibri"/>
      <charset val="1"/>
      <family val="0"/>
      <b val="1"/>
      <color rgb="FFF0CB67"/>
      <sz val="22"/>
    </font>
    <font>
      <name val="Calibri"/>
      <family val="2"/>
      <b val="1"/>
      <color rgb="FF000000"/>
      <sz val="18"/>
    </font>
    <font>
      <name val="Calibri"/>
      <family val="2"/>
      <color rgb="FF000000"/>
      <sz val="10"/>
    </font>
    <font>
      <name val="Calibri"/>
      <family val="2"/>
      <b val="1"/>
      <color rgb="FF000000"/>
      <sz val="10"/>
    </font>
  </fonts>
  <fills count="6">
    <fill>
      <patternFill/>
    </fill>
    <fill>
      <patternFill patternType="gray125"/>
    </fill>
    <fill>
      <patternFill patternType="solid">
        <fgColor rgb="FF071F3B"/>
        <bgColor rgb="FF173047"/>
      </patternFill>
    </fill>
    <fill>
      <patternFill patternType="solid">
        <fgColor rgb="FFF5F8FA"/>
        <bgColor rgb="FFEAF7F7"/>
      </patternFill>
    </fill>
    <fill>
      <patternFill patternType="solid">
        <fgColor rgb="FF087F83"/>
        <bgColor rgb="FF008080"/>
      </patternFill>
    </fill>
    <fill>
      <patternFill patternType="solid">
        <fgColor rgb="FFEAF7F7"/>
        <bgColor rgb="FFF5F8FA"/>
      </patternFill>
    </fill>
  </fills>
  <borders count="3">
    <border>
      <left/>
      <right/>
      <top/>
      <bottom/>
      <diagonal/>
    </border>
    <border>
      <left/>
      <right/>
      <top/>
      <bottom style="medium">
        <color rgb="FFD8A72B"/>
      </bottom>
      <diagonal/>
    </border>
    <border>
      <left style="thin">
        <color rgb="FFDCE6EB"/>
      </left>
      <right style="thin">
        <color rgb="FFDCE6EB"/>
      </right>
      <top style="thin">
        <color rgb="FFDCE6EB"/>
      </top>
      <bottom style="thin">
        <color rgb="FFDCE6EB"/>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5">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2" fillId="0" borderId="0" applyAlignment="1" pivotButton="0" quotePrefix="0" xfId="0">
      <alignment horizontal="center" vertical="center"/>
    </xf>
    <xf numFmtId="0" fontId="11" fillId="2" borderId="2" applyAlignment="1" pivotButton="0" quotePrefix="0" xfId="0">
      <alignment horizontal="left" vertical="center" indent="1"/>
    </xf>
    <xf numFmtId="0" fontId="13" fillId="3" borderId="2" applyAlignment="1" pivotButton="0" quotePrefix="0" xfId="0">
      <alignment horizontal="general" vertical="center"/>
    </xf>
    <xf numFmtId="0" fontId="11" fillId="4" borderId="2" applyAlignment="1" pivotButton="0" quotePrefix="0" xfId="0">
      <alignment horizontal="center" vertical="center" wrapText="1"/>
    </xf>
    <xf numFmtId="0" fontId="8"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4" fillId="5" borderId="2" applyAlignment="1" pivotButton="0" quotePrefix="0" xfId="0">
      <alignment horizontal="center" vertical="center" wrapText="1"/>
    </xf>
    <xf numFmtId="0" fontId="15" fillId="2" borderId="0" applyAlignment="1" pivotButton="0" quotePrefix="0" xfId="0">
      <alignment horizontal="center" vertical="center"/>
    </xf>
    <xf numFmtId="0" fontId="16" fillId="2" borderId="0" applyAlignment="1" pivotButton="0" quotePrefix="0" xfId="0">
      <alignment horizontal="center" vertical="center"/>
    </xf>
    <xf numFmtId="0" fontId="7" fillId="0" borderId="0" applyAlignment="1" pivotButton="0" quotePrefix="0" xfId="0">
      <alignment horizontal="left" vertical="center"/>
    </xf>
    <xf numFmtId="0" fontId="14" fillId="0" borderId="2" applyAlignment="1" pivotButton="0" quotePrefix="0" xfId="0">
      <alignment horizontal="center" vertical="center"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2" fillId="0" borderId="0" applyAlignment="1" pivotButton="0" quotePrefix="0" xfId="0">
      <alignment horizontal="center" vertical="center"/>
    </xf>
    <xf numFmtId="0" fontId="11" fillId="2" borderId="2" applyAlignment="1" pivotButton="0" quotePrefix="0" xfId="0">
      <alignment horizontal="left" vertical="center" indent="1"/>
    </xf>
    <xf numFmtId="0" fontId="13" fillId="3" borderId="2" applyAlignment="1" pivotButton="0" quotePrefix="0" xfId="0">
      <alignment horizontal="general" vertical="center"/>
    </xf>
    <xf numFmtId="0" fontId="11" fillId="4" borderId="2" applyAlignment="1" pivotButton="0" quotePrefix="0" xfId="0">
      <alignment horizontal="center" vertical="center" wrapText="1"/>
    </xf>
    <xf numFmtId="0" fontId="8"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4" fillId="5" borderId="2" applyAlignment="1" pivotButton="0" quotePrefix="0" xfId="0">
      <alignment horizontal="center" vertical="center" wrapText="1"/>
    </xf>
    <xf numFmtId="0" fontId="15" fillId="2" borderId="0" applyAlignment="1" pivotButton="0" quotePrefix="0" xfId="0">
      <alignment horizontal="center" vertical="center"/>
    </xf>
    <xf numFmtId="0" fontId="16" fillId="2" borderId="0" applyAlignment="1" pivotButton="0" quotePrefix="0" xfId="0">
      <alignment horizontal="center" vertical="center"/>
    </xf>
    <xf numFmtId="0" fontId="7" fillId="0" borderId="0" applyAlignment="1" pivotButton="0" quotePrefix="0" xfId="0">
      <alignment horizontal="left" vertical="center"/>
    </xf>
    <xf numFmtId="0" fontId="14" fillId="0" borderId="2" applyAlignment="1" pivotButton="0" quotePrefix="0" xfId="0">
      <alignment horizontal="center"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8">
    <dxf>
      <fill>
        <patternFill patternType="solid">
          <fgColor rgb="FF087F83"/>
          <bgColor rgb="FF000000"/>
        </patternFill>
      </fill>
    </dxf>
    <dxf>
      <fill>
        <patternFill patternType="solid">
          <bgColor rgb="FF000000"/>
        </patternFill>
      </fill>
    </dxf>
    <dxf>
      <fill>
        <patternFill patternType="solid">
          <fgColor rgb="FF173047"/>
          <bgColor rgb="FF000000"/>
        </patternFill>
      </fill>
    </dxf>
    <dxf>
      <fill>
        <patternFill patternType="solid">
          <fgColor rgb="FFFFFFFF"/>
          <bgColor rgb="FF000000"/>
        </patternFill>
      </fill>
    </dxf>
    <dxf>
      <fill>
        <patternFill patternType="solid">
          <fgColor rgb="FFEAF7F7"/>
          <bgColor rgb="FF000000"/>
        </patternFill>
      </fill>
    </dxf>
    <dxf>
      <fill>
        <patternFill>
          <bgColor rgb="FFC3F6C3"/>
        </patternFill>
      </fill>
    </dxf>
    <dxf>
      <fill>
        <patternFill>
          <bgColor rgb="FFFFE066"/>
        </patternFill>
      </fill>
    </dxf>
    <dxf>
      <font>
        <b val="1"/>
        <color rgb="FFFFFFFF"/>
      </font>
      <fill>
        <patternFill>
          <bgColor rgb="FFFF6B6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87F83"/>
      <rgbColor rgb="FFD4E2EB"/>
      <rgbColor rgb="FF878787"/>
      <rgbColor rgb="FF9999FF"/>
      <rgbColor rgb="FFC0504D"/>
      <rgbColor rgb="FFF5F8FA"/>
      <rgbColor rgb="FFEAF7F7"/>
      <rgbColor rgb="FF660066"/>
      <rgbColor rgb="FFFF6B6B"/>
      <rgbColor rgb="FF0066CC"/>
      <rgbColor rgb="FFD9D9D9"/>
      <rgbColor rgb="FF000080"/>
      <rgbColor rgb="FFFF00FF"/>
      <rgbColor rgb="FFFFFF00"/>
      <rgbColor rgb="FF00FFFF"/>
      <rgbColor rgb="FF800080"/>
      <rgbColor rgb="FF800000"/>
      <rgbColor rgb="FF008080"/>
      <rgbColor rgb="FF0000FF"/>
      <rgbColor rgb="FF00CCFF"/>
      <rgbColor rgb="FFDCE6EB"/>
      <rgbColor rgb="FFC3F6C3"/>
      <rgbColor rgb="FFFFE066"/>
      <rgbColor rgb="FF99CCFF"/>
      <rgbColor rgb="FFFF99CC"/>
      <rgbColor rgb="FFCC99FF"/>
      <rgbColor rgb="FFF0CB67"/>
      <rgbColor rgb="FF4F81BD"/>
      <rgbColor rgb="FF33CCCC"/>
      <rgbColor rgb="FF9BBB59"/>
      <rgbColor rgb="FFFFCC00"/>
      <rgbColor rgb="FFD8A72B"/>
      <rgbColor rgb="FFFF6600"/>
      <rgbColor rgb="FF667789"/>
      <rgbColor rgb="FF8064A2"/>
      <rgbColor rgb="FF173047"/>
      <rgbColor rgb="FF339966"/>
      <rgbColor rgb="FF071F3B"/>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Competency Results by Domain</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tx>
            <strRef>
              <f>Dashboard!D10</f>
              <strCache>
                <ptCount val="1"/>
                <pt idx="0">
                  <v>Competent</v>
                </pt>
              </strCache>
            </strRef>
          </tx>
          <spPr>
            <a:solidFill xmlns:a="http://schemas.openxmlformats.org/drawingml/2006/main">
              <a:srgbClr val="4F81BD"/>
            </a:solidFill>
            <a:ln xmlns:a="http://schemas.openxmlformats.org/drawingml/2006/main" w="1260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Dashboard!$B$11:$B$16</f>
              <strCache>
                <ptCount val="6"/>
                <pt idx="0">
                  <v>Technical Skills</v>
                </pt>
                <pt idx="1">
                  <v>Quality Management</v>
                </pt>
                <pt idx="2">
                  <v>Safety</v>
                </pt>
                <pt idx="3">
                  <v>Communication</v>
                </pt>
                <pt idx="4">
                  <v>Knowledge</v>
                </pt>
                <pt idx="5">
                  <v>Professional Development</v>
                </pt>
              </strCache>
            </strRef>
          </cat>
          <val>
            <numRef>
              <f>Dashboard!$D$11:$D$16</f>
              <numCache>
                <formatCode>General</formatCode>
                <ptCount val="6"/>
                <pt idx="0">
                  <v>0</v>
                </pt>
                <pt idx="1">
                  <v>0</v>
                </pt>
                <pt idx="2">
                  <v>0</v>
                </pt>
                <pt idx="3">
                  <v>0</v>
                </pt>
                <pt idx="4">
                  <v>0</v>
                </pt>
                <pt idx="5">
                  <v>0</v>
                </pt>
              </numCache>
            </numRef>
          </val>
        </ser>
        <ser>
          <idx val="1"/>
          <order val="1"/>
          <tx>
            <strRef>
              <f>Dashboard!E10</f>
              <strCache>
                <ptCount val="1"/>
                <pt idx="0">
                  <v>Needs Imp.</v>
                </pt>
              </strCache>
            </strRef>
          </tx>
          <spPr>
            <a:solidFill xmlns:a="http://schemas.openxmlformats.org/drawingml/2006/main">
              <a:srgbClr val="C0504D"/>
            </a:solidFill>
            <a:ln xmlns:a="http://schemas.openxmlformats.org/drawingml/2006/main" w="1260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Dashboard!$B$11:$B$16</f>
              <strCache>
                <ptCount val="6"/>
                <pt idx="0">
                  <v>Technical Skills</v>
                </pt>
                <pt idx="1">
                  <v>Quality Management</v>
                </pt>
                <pt idx="2">
                  <v>Safety</v>
                </pt>
                <pt idx="3">
                  <v>Communication</v>
                </pt>
                <pt idx="4">
                  <v>Knowledge</v>
                </pt>
                <pt idx="5">
                  <v>Professional Development</v>
                </pt>
              </strCache>
            </strRef>
          </cat>
          <val>
            <numRef>
              <f>Dashboard!$E$11:$E$16</f>
              <numCache>
                <formatCode>General</formatCode>
                <ptCount val="6"/>
                <pt idx="0">
                  <v>0</v>
                </pt>
                <pt idx="1">
                  <v>0</v>
                </pt>
                <pt idx="2">
                  <v>0</v>
                </pt>
                <pt idx="3">
                  <v>0</v>
                </pt>
                <pt idx="4">
                  <v>0</v>
                </pt>
                <pt idx="5">
                  <v>0</v>
                </pt>
              </numCache>
            </numRef>
          </val>
        </ser>
        <ser>
          <idx val="2"/>
          <order val="2"/>
          <tx>
            <strRef>
              <f>Dashboard!F10</f>
              <strCache>
                <ptCount val="1"/>
                <pt idx="0">
                  <v>Not Comp.</v>
                </pt>
              </strCache>
            </strRef>
          </tx>
          <spPr>
            <a:solidFill xmlns:a="http://schemas.openxmlformats.org/drawingml/2006/main">
              <a:srgbClr val="9BBB59"/>
            </a:solidFill>
            <a:ln xmlns:a="http://schemas.openxmlformats.org/drawingml/2006/main" w="1260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Dashboard!$B$11:$B$16</f>
              <strCache>
                <ptCount val="6"/>
                <pt idx="0">
                  <v>Technical Skills</v>
                </pt>
                <pt idx="1">
                  <v>Quality Management</v>
                </pt>
                <pt idx="2">
                  <v>Safety</v>
                </pt>
                <pt idx="3">
                  <v>Communication</v>
                </pt>
                <pt idx="4">
                  <v>Knowledge</v>
                </pt>
                <pt idx="5">
                  <v>Professional Development</v>
                </pt>
              </strCache>
            </strRef>
          </cat>
          <val>
            <numRef>
              <f>Dashboard!$F$11:$F$16</f>
              <numCache>
                <formatCode>General</formatCode>
                <ptCount val="6"/>
                <pt idx="0">
                  <v>0</v>
                </pt>
                <pt idx="1">
                  <v>0</v>
                </pt>
                <pt idx="2">
                  <v>0</v>
                </pt>
                <pt idx="3">
                  <v>0</v>
                </pt>
                <pt idx="4">
                  <v>0</v>
                </pt>
                <pt idx="5">
                  <v>0</v>
                </pt>
              </numCache>
            </numRef>
          </val>
        </ser>
        <gapWidth val="150"/>
        <overlap val="0"/>
        <axId val="81226821"/>
        <axId val="62309593"/>
      </barChart>
      <catAx>
        <axId val="81226821"/>
        <scaling>
          <orientation val="minMax"/>
        </scaling>
        <delete val="0"/>
        <axPos val="b"/>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62309593"/>
        <crosses val="autoZero"/>
        <auto val="1"/>
        <lblAlgn val="ctr"/>
        <lblOffset val="100"/>
        <noMultiLvlLbl val="0"/>
      </catAx>
      <valAx>
        <axId val="62309593"/>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Count</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81226821"/>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charts/chart2.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Result Distribution</a:t>
            </a:r>
          </a:p>
        </rich>
      </tx>
      <overlay val="0"/>
      <spPr>
        <a:noFill xmlns:a="http://schemas.openxmlformats.org/drawingml/2006/main"/>
        <a:ln xmlns:a="http://schemas.openxmlformats.org/drawingml/2006/main" w="0">
          <a:noFill/>
          <a:prstDash val="solid"/>
        </a:ln>
      </spPr>
    </title>
    <plotArea>
      <pieChart>
        <varyColors val="1"/>
        <ser>
          <idx val="0"/>
          <order val="0"/>
          <tx>
            <strRef>
              <f>Dashboard!C23</f>
              <strCache>
                <ptCount val="1"/>
                <pt idx="0">
                  <v>Count</v>
                </pt>
              </strCache>
            </strRef>
          </tx>
          <spPr>
            <a:solidFill xmlns:a="http://schemas.openxmlformats.org/drawingml/2006/main">
              <a:srgbClr val="4F81BD"/>
            </a:solidFill>
            <a:ln xmlns:a="http://schemas.openxmlformats.org/drawingml/2006/main" w="12600">
              <a:noFill/>
              <a:prstDash val="solid"/>
            </a:ln>
          </spPr>
          <explosion val="0"/>
          <dPt>
            <idx val="0"/>
            <spPr>
              <a:solidFill xmlns:a="http://schemas.openxmlformats.org/drawingml/2006/main">
                <a:srgbClr val="4F81BD"/>
              </a:solidFill>
              <a:ln xmlns:a="http://schemas.openxmlformats.org/drawingml/2006/main" w="12600">
                <a:noFill/>
                <a:prstDash val="solid"/>
              </a:ln>
            </spPr>
          </dPt>
          <dPt>
            <idx val="1"/>
            <spPr>
              <a:solidFill xmlns:a="http://schemas.openxmlformats.org/drawingml/2006/main">
                <a:srgbClr val="C0504D"/>
              </a:solidFill>
              <a:ln xmlns:a="http://schemas.openxmlformats.org/drawingml/2006/main" w="12600">
                <a:noFill/>
                <a:prstDash val="solid"/>
              </a:ln>
            </spPr>
          </dPt>
          <dPt>
            <idx val="2"/>
            <spPr>
              <a:solidFill xmlns:a="http://schemas.openxmlformats.org/drawingml/2006/main">
                <a:srgbClr val="9BBB59"/>
              </a:solidFill>
              <a:ln xmlns:a="http://schemas.openxmlformats.org/drawingml/2006/main" w="12600">
                <a:noFill/>
                <a:prstDash val="solid"/>
              </a:ln>
            </spPr>
          </dPt>
          <dPt>
            <idx val="3"/>
            <spPr>
              <a:solidFill xmlns:a="http://schemas.openxmlformats.org/drawingml/2006/main">
                <a:srgbClr val="8064A2"/>
              </a:solidFill>
              <a:ln xmlns:a="http://schemas.openxmlformats.org/drawingml/2006/main" w="12600">
                <a:noFill/>
                <a:prstDash val="solid"/>
              </a:ln>
            </spPr>
          </dPt>
          <dLbls>
            <dLbl>
              <idx val="0"/>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1"/>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2"/>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3"/>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showLeaderLines val="1"/>
          </dLbls>
          <cat>
            <strRef>
              <f>Dashboard!$B$24:$B$27</f>
              <strCache>
                <ptCount val="4"/>
                <pt idx="0">
                  <v>Competent</v>
                </pt>
                <pt idx="1">
                  <v>Needs Improvement</v>
                </pt>
                <pt idx="2">
                  <v>Not Competent</v>
                </pt>
                <pt idx="3">
                  <v>N/A</v>
                </pt>
              </strCache>
            </strRef>
          </cat>
          <val>
            <numRef>
              <f>Dashboard!$C$24:$C$27</f>
              <numCache>
                <formatCode>General</formatCode>
                <ptCount val="4"/>
                <pt idx="0">
                  <v>0</v>
                </pt>
                <pt idx="1">
                  <v>0</v>
                </pt>
                <pt idx="2">
                  <v>0</v>
                </pt>
                <pt idx="3">
                  <v>0</v>
                </pt>
              </numCache>
            </numRef>
          </val>
        </ser>
        <firstSliceAng val="0"/>
      </pieChart>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twoCellAnchor editAs="oneCell">
    <from>
      <col>1</col>
      <colOff>0</colOff>
      <row>1</row>
      <rowOff>0</rowOff>
    </from>
    <to>
      <col>1</col>
      <colOff>1095120</colOff>
      <row>4</row>
      <rowOff>94680</rowOff>
    </to>
    <pic>
      <nvPicPr>
        <cNvPr id="1"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11320" y="190440"/>
          <a:ext cx="1095120" cy="666360"/>
        </a:xfrm>
        <a:prstGeom xmlns:a="http://schemas.openxmlformats.org/drawingml/2006/main" prst="rect">
          <avLst/>
        </a:prstGeom>
        <a:noFill xmlns:a="http://schemas.openxmlformats.org/drawingml/2006/main"/>
        <a:ln xmlns:a="http://schemas.openxmlformats.org/drawingml/2006/main" w="0">
          <a:noFill/>
          <a:prstDash val="solid"/>
        </a:ln>
      </spPr>
    </pic>
    <clientData/>
  </twoCellAnchor>
</wsDr>
</file>

<file path=xl/drawings/drawing2.xml><?xml version="1.0" encoding="utf-8"?>
<wsDr xmlns="http://schemas.openxmlformats.org/drawingml/2006/spreadsheetDrawing">
  <twoCellAnchor editAs="oneCell">
    <from>
      <col>7</col>
      <colOff>0</colOff>
      <row>8</row>
      <rowOff>0</rowOff>
    </from>
    <to>
      <col>13</col>
      <colOff>214200</colOff>
      <row>22</row>
      <rowOff>119160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twoCellAnchor editAs="oneCell">
    <from>
      <col>4</col>
      <colOff>0</colOff>
      <row>21</row>
      <rowOff>0</rowOff>
    </from>
    <to>
      <col>8</col>
      <colOff>372600</colOff>
      <row>34</row>
      <rowOff>176400</rowOff>
    </to>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filterMode="0">
    <outlinePr summaryBelow="1" summaryRight="1"/>
    <pageSetUpPr fitToPage="1"/>
  </sheetPr>
  <dimension ref="A1:C3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2" min="1" max="1"/>
    <col width="55" customWidth="1" style="22" min="2" max="2"/>
    <col width="3" customWidth="1" style="22" min="3" max="3"/>
  </cols>
  <sheetData>
    <row r="1"/>
    <row r="2"/>
    <row r="3"/>
    <row r="4"/>
    <row r="5"/>
    <row r="6"/>
    <row r="7"/>
    <row r="8"/>
    <row r="9" ht="26.8" customHeight="1" s="23">
      <c r="B9" s="24" t="inlineStr">
        <is>
          <t>Competency Assessment Form</t>
        </is>
      </c>
    </row>
    <row r="10" ht="15" customHeight="1" s="23">
      <c r="B10" s="25" t="inlineStr">
        <is>
          <t>AHQS — Accelerate Healthcare Quality Solutions</t>
        </is>
      </c>
    </row>
    <row r="11"/>
    <row r="12" ht="15" customHeight="1" s="23">
      <c r="B12" s="26" t="n"/>
      <c r="C12" s="26" t="n"/>
    </row>
    <row r="13" ht="49.5" customHeight="1" s="23">
      <c r="B13" s="27" t="inlineStr">
        <is>
          <t>A comprehensive staff competency evaluation tool with staff information, multi-method assessment matrix, competency gap analysis, and a coverage dashboard with charts.</t>
        </is>
      </c>
    </row>
    <row r="14"/>
    <row r="15" ht="16.15" customHeight="1" s="23">
      <c r="B15" s="28" t="inlineStr">
        <is>
          <t>Key Features</t>
        </is>
      </c>
    </row>
    <row r="16" ht="23.85" customHeight="1" s="23">
      <c r="B16" s="29" t="inlineStr">
        <is>
          <t xml:space="preserve">  •  Multi-method assessment (observation, records review, written test, oral exam)</t>
        </is>
      </c>
    </row>
    <row r="17" ht="15" customHeight="1" s="23">
      <c r="B17" s="29" t="inlineStr">
        <is>
          <t xml:space="preserve">  •  18 competency criteria across 6 domains</t>
        </is>
      </c>
    </row>
    <row r="18" ht="15" customHeight="1" s="23">
      <c r="B18" s="29" t="inlineStr">
        <is>
          <t xml:space="preserve">  •  Competency gap analysis with action plans</t>
        </is>
      </c>
    </row>
    <row r="19" ht="15" customHeight="1" s="23">
      <c r="B19" s="29" t="inlineStr">
        <is>
          <t xml:space="preserve">  •  Staff coverage matrix</t>
        </is>
      </c>
    </row>
    <row r="20" ht="15" customHeight="1" s="23">
      <c r="B20" s="29" t="inlineStr">
        <is>
          <t xml:space="preserve">  •  Renewal due date tracking</t>
        </is>
      </c>
    </row>
    <row r="21" ht="15" customHeight="1" s="23">
      <c r="B21" s="29" t="inlineStr">
        <is>
          <t xml:space="preserve">  •  Dashboard with competency rates and charts</t>
        </is>
      </c>
    </row>
    <row r="22"/>
    <row r="23" ht="16.15" customHeight="1" s="23">
      <c r="B23" s="28" t="inlineStr">
        <is>
          <t>How to Use</t>
        </is>
      </c>
    </row>
    <row r="24" ht="15" customHeight="1" s="23">
      <c r="B24" s="29" t="inlineStr">
        <is>
          <t>1.  Start with the Data Entry sheet — fill in yellow-shaded input cells only</t>
        </is>
      </c>
    </row>
    <row r="25" ht="15" customHeight="1" s="23">
      <c r="B25" s="29" t="inlineStr">
        <is>
          <t>2.  Blue-shaded cells contain formulas — do not overwrite them</t>
        </is>
      </c>
    </row>
    <row r="26" ht="15" customHeight="1" s="23">
      <c r="B26" s="29" t="inlineStr">
        <is>
          <t>3.  Use dropdown menus for standardized entries</t>
        </is>
      </c>
    </row>
    <row r="27" ht="15" customHeight="1" s="23">
      <c r="B27" s="29" t="inlineStr">
        <is>
          <t>4.  Check the Dashboard sheet for auto-calculated metrics and charts</t>
        </is>
      </c>
    </row>
    <row r="28" ht="15" customHeight="1" s="23">
      <c r="B28" s="29" t="inlineStr">
        <is>
          <t>5.  Save a copy for each audit cycle or reporting period</t>
        </is>
      </c>
    </row>
    <row r="29" ht="15" customHeight="1" s="23">
      <c r="B29" s="29" t="inlineStr">
        <is>
          <t>6.  This tool is free to use for internal quality improvement</t>
        </is>
      </c>
    </row>
    <row r="30"/>
    <row r="31" ht="16.15" customHeight="1" s="23">
      <c r="B31" s="28" t="inlineStr">
        <is>
          <t>Disclaimer &amp; License</t>
        </is>
      </c>
    </row>
    <row r="32" ht="64.5" customHeight="1" s="23">
      <c r="B32" s="30" t="inlineStr">
        <is>
          <t>This is an AHQS-created quality improvement tool. It is not an official CAP, ISO 15189, JCI or AABB standards document, and does not reproduce official standards text. Always purchase official standards directly from the accrediting bodies. This template is provided free of charge for internal quality improvement use. © 2026 Accelerate Healthcare Quality Solutions (AHQS). Not for resale.</t>
        </is>
      </c>
    </row>
    <row r="33"/>
    <row r="34" ht="15" customHeight="1" s="23">
      <c r="B34" s="31" t="inlineStr">
        <is>
          <t>Tool ID: AHQS-COMP-002  |  Version: 2.0  |  Created: October 2026  |  AHQS Healthcare Quality Solutions</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D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5" customWidth="1" style="22" min="1" max="4"/>
  </cols>
  <sheetData>
    <row r="1" ht="15" customHeight="1" s="23">
      <c r="A1" s="32" t="inlineStr">
        <is>
          <t>Results</t>
        </is>
      </c>
      <c r="B1" s="32" t="inlineStr">
        <is>
          <t>Methods</t>
        </is>
      </c>
      <c r="C1" s="32" t="inlineStr">
        <is>
          <t>Domains</t>
        </is>
      </c>
      <c r="D1" s="32" t="inlineStr">
        <is>
          <t>Assessment_Type</t>
        </is>
      </c>
    </row>
    <row r="2" ht="15" customHeight="1" s="23">
      <c r="A2" s="33" t="inlineStr">
        <is>
          <t>Competent</t>
        </is>
      </c>
      <c r="B2" s="33" t="inlineStr">
        <is>
          <t>Direct Observation</t>
        </is>
      </c>
      <c r="C2" s="33" t="inlineStr">
        <is>
          <t>Technical Skills</t>
        </is>
      </c>
      <c r="D2" s="33" t="inlineStr">
        <is>
          <t>Initial</t>
        </is>
      </c>
    </row>
    <row r="3" ht="15" customHeight="1" s="23">
      <c r="A3" s="33" t="inlineStr">
        <is>
          <t>Needs Improvement</t>
        </is>
      </c>
      <c r="B3" s="33" t="inlineStr">
        <is>
          <t>Records Review</t>
        </is>
      </c>
      <c r="C3" s="33" t="inlineStr">
        <is>
          <t>Quality Management</t>
        </is>
      </c>
      <c r="D3" s="33" t="inlineStr">
        <is>
          <t>6-Month</t>
        </is>
      </c>
    </row>
    <row r="4" ht="15" customHeight="1" s="23">
      <c r="A4" s="33" t="inlineStr">
        <is>
          <t>Not Competent</t>
        </is>
      </c>
      <c r="B4" s="33" t="inlineStr">
        <is>
          <t>Written Test</t>
        </is>
      </c>
      <c r="C4" s="33" t="inlineStr">
        <is>
          <t>Safety</t>
        </is>
      </c>
      <c r="D4" s="33" t="inlineStr">
        <is>
          <t>Annual</t>
        </is>
      </c>
    </row>
    <row r="5" ht="15" customHeight="1" s="23">
      <c r="A5" s="33" t="inlineStr">
        <is>
          <t>N/A</t>
        </is>
      </c>
      <c r="B5" s="33" t="inlineStr">
        <is>
          <t>Oral Exam</t>
        </is>
      </c>
      <c r="C5" s="33" t="inlineStr">
        <is>
          <t>Communication</t>
        </is>
      </c>
      <c r="D5" s="33" t="inlineStr">
        <is>
          <t>Re-assessment</t>
        </is>
      </c>
    </row>
    <row r="6" ht="15" customHeight="1" s="23">
      <c r="B6" s="33" t="inlineStr">
        <is>
          <t>Performance Monitoring</t>
        </is>
      </c>
      <c r="C6" s="33" t="inlineStr">
        <is>
          <t>Knowledge</t>
        </is>
      </c>
    </row>
    <row r="7" ht="15" customHeight="1" s="23">
      <c r="C7" s="33" t="inlineStr">
        <is>
          <t>Professional Development</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C2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2" min="1" max="1"/>
    <col width="25" customWidth="1" style="22" min="2" max="2"/>
    <col width="40" customWidth="1" style="22" min="3" max="3"/>
  </cols>
  <sheetData>
    <row r="1"/>
    <row r="2" ht="30" customHeight="1" s="23">
      <c r="B2" s="34" t="inlineStr">
        <is>
          <t>Staff Competency Assessment</t>
        </is>
      </c>
    </row>
    <row r="3"/>
    <row r="4" ht="24" customHeight="1" s="23">
      <c r="B4" s="35" t="inlineStr">
        <is>
          <t>Staff Name</t>
        </is>
      </c>
      <c r="C4" s="36" t="n"/>
    </row>
    <row r="5"/>
    <row r="6" ht="24" customHeight="1" s="23">
      <c r="B6" s="35" t="inlineStr">
        <is>
          <t>Position / Title</t>
        </is>
      </c>
      <c r="C6" s="36" t="n"/>
    </row>
    <row r="7"/>
    <row r="8" ht="24" customHeight="1" s="23">
      <c r="B8" s="35" t="inlineStr">
        <is>
          <t>Department / Section</t>
        </is>
      </c>
      <c r="C8" s="36" t="n"/>
    </row>
    <row r="9"/>
    <row r="10" ht="24" customHeight="1" s="23">
      <c r="B10" s="35" t="inlineStr">
        <is>
          <t>Employee ID</t>
        </is>
      </c>
      <c r="C10" s="36" t="n"/>
    </row>
    <row r="11"/>
    <row r="12" ht="24" customHeight="1" s="23">
      <c r="B12" s="35" t="inlineStr">
        <is>
          <t>Date of Assessment</t>
        </is>
      </c>
      <c r="C12" s="36" t="n"/>
    </row>
    <row r="13"/>
    <row r="14" ht="24" customHeight="1" s="23">
      <c r="B14" s="35" t="inlineStr">
        <is>
          <t>Assessment Type</t>
        </is>
      </c>
      <c r="C14" s="36" t="inlineStr">
        <is>
          <t>Initial / 6-Month / Annual</t>
        </is>
      </c>
    </row>
    <row r="15"/>
    <row r="16" ht="24" customHeight="1" s="23">
      <c r="B16" s="35" t="inlineStr">
        <is>
          <t>Assessor Name</t>
        </is>
      </c>
      <c r="C16" s="36" t="n"/>
    </row>
    <row r="17"/>
    <row r="18" ht="24" customHeight="1" s="23">
      <c r="B18" s="35" t="inlineStr">
        <is>
          <t>Assessor Title</t>
        </is>
      </c>
      <c r="C18" s="36" t="n"/>
    </row>
    <row r="19"/>
    <row r="20" ht="24" customHeight="1" s="23">
      <c r="B20" s="35" t="inlineStr">
        <is>
          <t>Next Assessment Due</t>
        </is>
      </c>
      <c r="C20" s="36" t="n"/>
    </row>
  </sheetData>
  <sheetProtection selectLockedCells="0" selectUnlockedCells="0" sheet="1" objects="0" insertRows="1" insertHyperlinks="1" autoFilter="1" scenarios="0" formatColumns="1" deleteColumns="1" insertColumns="1" pivotTables="1" deleteRows="1" formatCells="1" formatRows="1" sort="1" password="AF18"/>
  <mergeCells count="1">
    <mergeCell ref="B2:C2"/>
  </mergeCell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J20"/>
  <sheetViews>
    <sheetView showFormulas="0" showGridLines="0"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4" customWidth="1" style="22" min="1" max="1"/>
    <col width="18" customWidth="1" style="22" min="2" max="3"/>
    <col width="38" customWidth="1" style="22" min="4" max="4"/>
    <col width="14" customWidth="1" style="22" min="5" max="5"/>
    <col width="8" customWidth="1" style="22" min="6" max="6"/>
    <col width="25" customWidth="1" style="22" min="7" max="7"/>
    <col width="14" customWidth="1" style="22" min="8" max="9"/>
    <col width="22" customWidth="1" style="22" min="10" max="10"/>
  </cols>
  <sheetData>
    <row r="1" ht="36" customHeight="1" s="23">
      <c r="A1" s="37" t="inlineStr">
        <is>
          <t>#</t>
        </is>
      </c>
      <c r="B1" s="37" t="inlineStr">
        <is>
          <t>Domain</t>
        </is>
      </c>
      <c r="C1" s="37" t="inlineStr">
        <is>
          <t>Assessment Method</t>
        </is>
      </c>
      <c r="D1" s="37" t="inlineStr">
        <is>
          <t>Criteria</t>
        </is>
      </c>
      <c r="E1" s="37" t="inlineStr">
        <is>
          <t>Result</t>
        </is>
      </c>
      <c r="F1" s="37" t="inlineStr">
        <is>
          <t>Score</t>
        </is>
      </c>
      <c r="G1" s="37" t="inlineStr">
        <is>
          <t>Comments</t>
        </is>
      </c>
      <c r="H1" s="37" t="inlineStr">
        <is>
          <t>Date Assessed</t>
        </is>
      </c>
      <c r="I1" s="37" t="inlineStr">
        <is>
          <t>Assessor</t>
        </is>
      </c>
      <c r="J1" s="37" t="inlineStr">
        <is>
          <t>Action Required</t>
        </is>
      </c>
    </row>
    <row r="2" ht="15" customHeight="1" s="23">
      <c r="A2" s="38" t="n">
        <v>1</v>
      </c>
      <c r="B2" s="39" t="inlineStr">
        <is>
          <t>Technical Skills</t>
        </is>
      </c>
      <c r="C2" s="39" t="inlineStr">
        <is>
          <t>Direct Observation</t>
        </is>
      </c>
      <c r="D2" s="39" t="inlineStr">
        <is>
          <t>Performs test procedures accurately following SOP</t>
        </is>
      </c>
      <c r="E2" s="39" t="n"/>
      <c r="F2" s="40">
        <f>IF(E2="Competent",1,IF(E2="Needs Improvement",0.5,IF(E2="Not Competent",0,0)))</f>
        <v/>
      </c>
      <c r="G2" s="39" t="n"/>
      <c r="H2" s="39" t="n"/>
      <c r="I2" s="39" t="n"/>
      <c r="J2" s="38">
        <f>IF(E2="Not Competent","Yes",IF(E2="Needs Improvement","Yes","No"))</f>
        <v/>
      </c>
    </row>
    <row r="3" ht="15" customHeight="1" s="23">
      <c r="A3" s="38" t="n">
        <v>2</v>
      </c>
      <c r="B3" s="39" t="inlineStr">
        <is>
          <t>Technical Skills</t>
        </is>
      </c>
      <c r="C3" s="39" t="inlineStr">
        <is>
          <t>Direct Observation</t>
        </is>
      </c>
      <c r="D3" s="39" t="inlineStr">
        <is>
          <t>Operates equipment correctly and safely</t>
        </is>
      </c>
      <c r="E3" s="39" t="n"/>
      <c r="F3" s="40">
        <f>IF(E3="Competent",1,IF(E3="Needs Improvement",0.5,IF(E3="Not Competent",0,0)))</f>
        <v/>
      </c>
      <c r="G3" s="39" t="n"/>
      <c r="H3" s="39" t="n"/>
      <c r="I3" s="39" t="n"/>
      <c r="J3" s="38">
        <f>IF(E3="Not Competent","Yes",IF(E3="Needs Improvement","Yes","No"))</f>
        <v/>
      </c>
    </row>
    <row r="4" ht="15" customHeight="1" s="23">
      <c r="A4" s="38" t="n">
        <v>3</v>
      </c>
      <c r="B4" s="39" t="inlineStr">
        <is>
          <t>Technical Skills</t>
        </is>
      </c>
      <c r="C4" s="39" t="inlineStr">
        <is>
          <t>Records Review</t>
        </is>
      </c>
      <c r="D4" s="39" t="inlineStr">
        <is>
          <t>Documents results accurately and completely</t>
        </is>
      </c>
      <c r="E4" s="39" t="n"/>
      <c r="F4" s="40">
        <f>IF(E4="Competent",1,IF(E4="Needs Improvement",0.5,IF(E4="Not Competent",0,0)))</f>
        <v/>
      </c>
      <c r="G4" s="39" t="n"/>
      <c r="H4" s="39" t="n"/>
      <c r="I4" s="39" t="n"/>
      <c r="J4" s="38">
        <f>IF(E4="Not Competent","Yes",IF(E4="Needs Improvement","Yes","No"))</f>
        <v/>
      </c>
    </row>
    <row r="5" ht="15" customHeight="1" s="23">
      <c r="A5" s="38" t="n">
        <v>4</v>
      </c>
      <c r="B5" s="39" t="inlineStr">
        <is>
          <t>Technical Skills</t>
        </is>
      </c>
      <c r="C5" s="39" t="inlineStr">
        <is>
          <t>Direct Observation</t>
        </is>
      </c>
      <c r="D5" s="39" t="inlineStr">
        <is>
          <t>Performs QC and interprets results correctly</t>
        </is>
      </c>
      <c r="E5" s="39" t="n"/>
      <c r="F5" s="40">
        <f>IF(E5="Competent",1,IF(E5="Needs Improvement",0.5,IF(E5="Not Competent",0,0)))</f>
        <v/>
      </c>
      <c r="G5" s="39" t="n"/>
      <c r="H5" s="39" t="n"/>
      <c r="I5" s="39" t="n"/>
      <c r="J5" s="38">
        <f>IF(E5="Not Competent","Yes",IF(E5="Needs Improvement","Yes","No"))</f>
        <v/>
      </c>
    </row>
    <row r="6" ht="23.85" customHeight="1" s="23">
      <c r="A6" s="38" t="n">
        <v>5</v>
      </c>
      <c r="B6" s="39" t="inlineStr">
        <is>
          <t>Technical Skills</t>
        </is>
      </c>
      <c r="C6" s="39" t="inlineStr">
        <is>
          <t>Performance Monitoring</t>
        </is>
      </c>
      <c r="D6" s="39" t="inlineStr">
        <is>
          <t>Troubleshoots instrument issues effectively</t>
        </is>
      </c>
      <c r="E6" s="39" t="n"/>
      <c r="F6" s="40">
        <f>IF(E6="Competent",1,IF(E6="Needs Improvement",0.5,IF(E6="Not Competent",0,0)))</f>
        <v/>
      </c>
      <c r="G6" s="39" t="n"/>
      <c r="H6" s="39" t="n"/>
      <c r="I6" s="39" t="n"/>
      <c r="J6" s="38">
        <f>IF(E6="Not Competent","Yes",IF(E6="Needs Improvement","Yes","No"))</f>
        <v/>
      </c>
    </row>
    <row r="7" ht="23.85" customHeight="1" s="23">
      <c r="A7" s="38" t="n">
        <v>6</v>
      </c>
      <c r="B7" s="39" t="inlineStr">
        <is>
          <t>Quality Management</t>
        </is>
      </c>
      <c r="C7" s="39" t="inlineStr">
        <is>
          <t>Records Review</t>
        </is>
      </c>
      <c r="D7" s="39" t="inlineStr">
        <is>
          <t>Follows CAPA procedures when issues are identified</t>
        </is>
      </c>
      <c r="E7" s="39" t="n"/>
      <c r="F7" s="40">
        <f>IF(E7="Competent",1,IF(E7="Needs Improvement",0.5,IF(E7="Not Competent",0,0)))</f>
        <v/>
      </c>
      <c r="G7" s="39" t="n"/>
      <c r="H7" s="39" t="n"/>
      <c r="I7" s="39" t="n"/>
      <c r="J7" s="38">
        <f>IF(E7="Not Competent","Yes",IF(E7="Needs Improvement","Yes","No"))</f>
        <v/>
      </c>
    </row>
    <row r="8" ht="15" customHeight="1" s="23">
      <c r="A8" s="38" t="n">
        <v>7</v>
      </c>
      <c r="B8" s="39" t="inlineStr">
        <is>
          <t>Quality Management</t>
        </is>
      </c>
      <c r="C8" s="39" t="inlineStr">
        <is>
          <t>Direct Observation</t>
        </is>
      </c>
      <c r="D8" s="39" t="inlineStr">
        <is>
          <t>Maintains chain of custody for samples</t>
        </is>
      </c>
      <c r="E8" s="39" t="n"/>
      <c r="F8" s="40">
        <f>IF(E8="Competent",1,IF(E8="Needs Improvement",0.5,IF(E8="Not Competent",0,0)))</f>
        <v/>
      </c>
      <c r="G8" s="39" t="n"/>
      <c r="H8" s="39" t="n"/>
      <c r="I8" s="39" t="n"/>
      <c r="J8" s="38">
        <f>IF(E8="Not Competent","Yes",IF(E8="Needs Improvement","Yes","No"))</f>
        <v/>
      </c>
    </row>
    <row r="9" ht="23.85" customHeight="1" s="23">
      <c r="A9" s="38" t="n">
        <v>8</v>
      </c>
      <c r="B9" s="39" t="inlineStr">
        <is>
          <t>Quality Management</t>
        </is>
      </c>
      <c r="C9" s="39" t="inlineStr">
        <is>
          <t>Records Review</t>
        </is>
      </c>
      <c r="D9" s="39" t="inlineStr">
        <is>
          <t>Completes required documentation within timelines</t>
        </is>
      </c>
      <c r="E9" s="39" t="n"/>
      <c r="F9" s="40">
        <f>IF(E9="Competent",1,IF(E9="Needs Improvement",0.5,IF(E9="Not Competent",0,0)))</f>
        <v/>
      </c>
      <c r="G9" s="39" t="n"/>
      <c r="H9" s="39" t="n"/>
      <c r="I9" s="39" t="n"/>
      <c r="J9" s="38">
        <f>IF(E9="Not Competent","Yes",IF(E9="Needs Improvement","Yes","No"))</f>
        <v/>
      </c>
    </row>
    <row r="10" ht="15" customHeight="1" s="23">
      <c r="A10" s="38" t="n">
        <v>9</v>
      </c>
      <c r="B10" s="39" t="inlineStr">
        <is>
          <t>Safety</t>
        </is>
      </c>
      <c r="C10" s="39" t="inlineStr">
        <is>
          <t>Direct Observation</t>
        </is>
      </c>
      <c r="D10" s="39" t="inlineStr">
        <is>
          <t>Uses appropriate PPE consistently</t>
        </is>
      </c>
      <c r="E10" s="39" t="n"/>
      <c r="F10" s="40">
        <f>IF(E10="Competent",1,IF(E10="Needs Improvement",0.5,IF(E10="Not Competent",0,0)))</f>
        <v/>
      </c>
      <c r="G10" s="39" t="n"/>
      <c r="H10" s="39" t="n"/>
      <c r="I10" s="39" t="n"/>
      <c r="J10" s="38">
        <f>IF(E10="Not Competent","Yes",IF(E10="Needs Improvement","Yes","No"))</f>
        <v/>
      </c>
    </row>
    <row r="11" ht="15" customHeight="1" s="23">
      <c r="A11" s="38" t="n">
        <v>10</v>
      </c>
      <c r="B11" s="39" t="inlineStr">
        <is>
          <t>Safety</t>
        </is>
      </c>
      <c r="C11" s="39" t="inlineStr">
        <is>
          <t>Direct Observation</t>
        </is>
      </c>
      <c r="D11" s="39" t="inlineStr">
        <is>
          <t>Follows chemical and biohazard safety protocols</t>
        </is>
      </c>
      <c r="E11" s="39" t="n"/>
      <c r="F11" s="40">
        <f>IF(E11="Competent",1,IF(E11="Needs Improvement",0.5,IF(E11="Not Competent",0,0)))</f>
        <v/>
      </c>
      <c r="G11" s="39" t="n"/>
      <c r="H11" s="39" t="n"/>
      <c r="I11" s="39" t="n"/>
      <c r="J11" s="38">
        <f>IF(E11="Not Competent","Yes",IF(E11="Needs Improvement","Yes","No"))</f>
        <v/>
      </c>
    </row>
    <row r="12" ht="15" customHeight="1" s="23">
      <c r="A12" s="38" t="n">
        <v>11</v>
      </c>
      <c r="B12" s="39" t="inlineStr">
        <is>
          <t>Safety</t>
        </is>
      </c>
      <c r="C12" s="39" t="inlineStr">
        <is>
          <t>Records Review</t>
        </is>
      </c>
      <c r="D12" s="39" t="inlineStr">
        <is>
          <t>Reports incidents and near-misses promptly</t>
        </is>
      </c>
      <c r="E12" s="39" t="n"/>
      <c r="F12" s="40">
        <f>IF(E12="Competent",1,IF(E12="Needs Improvement",0.5,IF(E12="Not Competent",0,0)))</f>
        <v/>
      </c>
      <c r="G12" s="39" t="n"/>
      <c r="H12" s="39" t="n"/>
      <c r="I12" s="39" t="n"/>
      <c r="J12" s="38">
        <f>IF(E12="Not Competent","Yes",IF(E12="Needs Improvement","Yes","No"))</f>
        <v/>
      </c>
    </row>
    <row r="13" ht="15" customHeight="1" s="23">
      <c r="A13" s="38" t="n">
        <v>12</v>
      </c>
      <c r="B13" s="39" t="inlineStr">
        <is>
          <t>Communication</t>
        </is>
      </c>
      <c r="C13" s="39" t="inlineStr">
        <is>
          <t>Oral Exam</t>
        </is>
      </c>
      <c r="D13" s="39" t="inlineStr">
        <is>
          <t>Communicates critical values per policy</t>
        </is>
      </c>
      <c r="E13" s="39" t="n"/>
      <c r="F13" s="40">
        <f>IF(E13="Competent",1,IF(E13="Needs Improvement",0.5,IF(E13="Not Competent",0,0)))</f>
        <v/>
      </c>
      <c r="G13" s="39" t="n"/>
      <c r="H13" s="39" t="n"/>
      <c r="I13" s="39" t="n"/>
      <c r="J13" s="38">
        <f>IF(E13="Not Competent","Yes",IF(E13="Needs Improvement","Yes","No"))</f>
        <v/>
      </c>
    </row>
    <row r="14" ht="15" customHeight="1" s="23">
      <c r="A14" s="38" t="n">
        <v>13</v>
      </c>
      <c r="B14" s="39" t="inlineStr">
        <is>
          <t>Communication</t>
        </is>
      </c>
      <c r="C14" s="39" t="inlineStr">
        <is>
          <t>Direct Observation</t>
        </is>
      </c>
      <c r="D14" s="39" t="inlineStr">
        <is>
          <t>Interacts professionally with patients and staff</t>
        </is>
      </c>
      <c r="E14" s="39" t="n"/>
      <c r="F14" s="40">
        <f>IF(E14="Competent",1,IF(E14="Needs Improvement",0.5,IF(E14="Not Competent",0,0)))</f>
        <v/>
      </c>
      <c r="G14" s="39" t="n"/>
      <c r="H14" s="39" t="n"/>
      <c r="I14" s="39" t="n"/>
      <c r="J14" s="38">
        <f>IF(E14="Not Competent","Yes",IF(E14="Needs Improvement","Yes","No"))</f>
        <v/>
      </c>
    </row>
    <row r="15" ht="23.85" customHeight="1" s="23">
      <c r="A15" s="38" t="n">
        <v>14</v>
      </c>
      <c r="B15" s="39" t="inlineStr">
        <is>
          <t>Knowledge</t>
        </is>
      </c>
      <c r="C15" s="39" t="inlineStr">
        <is>
          <t>Written Test</t>
        </is>
      </c>
      <c r="D15" s="39" t="inlineStr">
        <is>
          <t>Demonstrates knowledge of relevant quality standards</t>
        </is>
      </c>
      <c r="E15" s="39" t="n"/>
      <c r="F15" s="40">
        <f>IF(E15="Competent",1,IF(E15="Needs Improvement",0.5,IF(E15="Not Competent",0,0)))</f>
        <v/>
      </c>
      <c r="G15" s="39" t="n"/>
      <c r="H15" s="39" t="n"/>
      <c r="I15" s="39" t="n"/>
      <c r="J15" s="38">
        <f>IF(E15="Not Competent","Yes",IF(E15="Needs Improvement","Yes","No"))</f>
        <v/>
      </c>
    </row>
    <row r="16" ht="23.85" customHeight="1" s="23">
      <c r="A16" s="38" t="n">
        <v>15</v>
      </c>
      <c r="B16" s="39" t="inlineStr">
        <is>
          <t>Knowledge</t>
        </is>
      </c>
      <c r="C16" s="39" t="inlineStr">
        <is>
          <t>Oral Exam</t>
        </is>
      </c>
      <c r="D16" s="39" t="inlineStr">
        <is>
          <t>Understands emergency procedures and responses</t>
        </is>
      </c>
      <c r="E16" s="39" t="n"/>
      <c r="F16" s="40">
        <f>IF(E16="Competent",1,IF(E16="Needs Improvement",0.5,IF(E16="Not Competent",0,0)))</f>
        <v/>
      </c>
      <c r="G16" s="39" t="n"/>
      <c r="H16" s="39" t="n"/>
      <c r="I16" s="39" t="n"/>
      <c r="J16" s="38">
        <f>IF(E16="Not Competent","Yes",IF(E16="Needs Improvement","Yes","No"))</f>
        <v/>
      </c>
    </row>
    <row r="17" ht="23.85" customHeight="1" s="23">
      <c r="A17" s="38" t="n">
        <v>16</v>
      </c>
      <c r="B17" s="39" t="inlineStr">
        <is>
          <t>Knowledge</t>
        </is>
      </c>
      <c r="C17" s="39" t="inlineStr">
        <is>
          <t>Written Test</t>
        </is>
      </c>
      <c r="D17" s="39" t="inlineStr">
        <is>
          <t>Understands laboratory information system functionality</t>
        </is>
      </c>
      <c r="E17" s="39" t="n"/>
      <c r="F17" s="40">
        <f>IF(E17="Competent",1,IF(E17="Needs Improvement",0.5,IF(E17="Not Competent",0,0)))</f>
        <v/>
      </c>
      <c r="G17" s="39" t="n"/>
      <c r="H17" s="39" t="n"/>
      <c r="I17" s="39" t="n"/>
      <c r="J17" s="38">
        <f>IF(E17="Not Competent","Yes",IF(E17="Needs Improvement","Yes","No"))</f>
        <v/>
      </c>
    </row>
    <row r="18" ht="23.85" customHeight="1" s="23">
      <c r="A18" s="38" t="n">
        <v>17</v>
      </c>
      <c r="B18" s="39" t="inlineStr">
        <is>
          <t>Professional Development</t>
        </is>
      </c>
      <c r="C18" s="39" t="inlineStr">
        <is>
          <t>Records Review</t>
        </is>
      </c>
      <c r="D18" s="39" t="inlineStr">
        <is>
          <t>Completes required continuing education</t>
        </is>
      </c>
      <c r="E18" s="39" t="n"/>
      <c r="F18" s="40">
        <f>IF(E18="Competent",1,IF(E18="Needs Improvement",0.5,IF(E18="Not Competent",0,0)))</f>
        <v/>
      </c>
      <c r="G18" s="39" t="n"/>
      <c r="H18" s="39" t="n"/>
      <c r="I18" s="39" t="n"/>
      <c r="J18" s="38">
        <f>IF(E18="Not Competent","Yes",IF(E18="Needs Improvement","Yes","No"))</f>
        <v/>
      </c>
    </row>
    <row r="19" ht="23.85" customHeight="1" s="23">
      <c r="A19" s="38" t="n">
        <v>18</v>
      </c>
      <c r="B19" s="39" t="inlineStr">
        <is>
          <t>Professional Development</t>
        </is>
      </c>
      <c r="C19" s="39" t="inlineStr">
        <is>
          <t>Records Review</t>
        </is>
      </c>
      <c r="D19" s="39" t="inlineStr">
        <is>
          <t>Participates in proficiency testing program</t>
        </is>
      </c>
      <c r="E19" s="39" t="n"/>
      <c r="F19" s="40">
        <f>IF(E19="Competent",1,IF(E19="Needs Improvement",0.5,IF(E19="Not Competent",0,0)))</f>
        <v/>
      </c>
      <c r="G19" s="39" t="n"/>
      <c r="H19" s="39" t="n"/>
      <c r="I19" s="39" t="n"/>
      <c r="J19" s="38">
        <f>IF(E19="Not Competent","Yes",IF(E19="Needs Improvement","Yes","No"))</f>
        <v/>
      </c>
    </row>
    <row r="20" ht="23.85" customHeight="1" s="23">
      <c r="A20" s="38" t="n">
        <v>19</v>
      </c>
      <c r="B20" s="39" t="inlineStr">
        <is>
          <t>Professional Development</t>
        </is>
      </c>
      <c r="C20" s="39" t="inlineStr">
        <is>
          <t>Direct Observation</t>
        </is>
      </c>
      <c r="D20" s="39" t="inlineStr">
        <is>
          <t>Maintains professional conduct and appearance</t>
        </is>
      </c>
      <c r="E20" s="39" t="n"/>
      <c r="F20" s="40">
        <f>IF(E20="Competent",1,IF(E20="Needs Improvement",0.5,IF(E20="Not Competent",0,0)))</f>
        <v/>
      </c>
      <c r="G20" s="39" t="n"/>
      <c r="H20" s="39" t="n"/>
      <c r="I20" s="39" t="n"/>
      <c r="J20" s="38">
        <f>IF(E20="Not Competent","Yes",IF(E20="Needs Improvement","Yes","No"))</f>
        <v/>
      </c>
    </row>
  </sheetData>
  <sheetProtection selectLockedCells="0" selectUnlockedCells="0" sheet="1" objects="0" insertRows="1" insertHyperlinks="1" autoFilter="1" scenarios="0" formatColumns="1" deleteColumns="1" insertColumns="1" pivotTables="1" deleteRows="1" formatCells="1" formatRows="1" sort="1" password="AF18"/>
  <autoFilter ref="A1:J20"/>
  <conditionalFormatting sqref="E2:E20">
    <cfRule type="cellIs" rank="0" priority="2" equalAverage="0" operator="equal" aboveAverage="0" dxfId="5" text="" percent="0" bottom="0">
      <formula>"Competent"</formula>
    </cfRule>
    <cfRule type="cellIs" rank="0" priority="3" equalAverage="0" operator="equal" aboveAverage="0" dxfId="6" text="" percent="0" bottom="0">
      <formula>"Needs Improvement"</formula>
    </cfRule>
    <cfRule type="cellIs" rank="0" priority="4" equalAverage="0" operator="equal" aboveAverage="0" dxfId="7" text="" percent="0" bottom="0">
      <formula>"Not Competent"</formula>
    </cfRule>
  </conditionalFormatting>
  <dataValidations count="2">
    <dataValidation sqref="E2:E20" showDropDown="0" showInputMessage="0" showErrorMessage="0" allowBlank="1" type="list" errorStyle="stop" operator="between">
      <formula1>"Competent,Needs Improvement,Not Competent,N/A"</formula1>
      <formula2>0</formula2>
    </dataValidation>
    <dataValidation sqref="C2:C20" showDropDown="0" showInputMessage="0" showErrorMessage="0" allowBlank="1" type="list" errorStyle="stop" operator="between">
      <formula1>"Direct Observation,Records Review,Written Test,Oral Exam,Performance Monitoring"</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1"/>
  </sheetPr>
  <dimension ref="A1:L2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2" min="1" max="1"/>
    <col width="14" customWidth="1" style="22" min="2" max="12"/>
  </cols>
  <sheetData>
    <row r="1"/>
    <row r="2" ht="31.5" customHeight="1" s="23">
      <c r="B2" s="34" t="inlineStr">
        <is>
          <t>Competency Assessment Dashboard</t>
        </is>
      </c>
    </row>
    <row r="3"/>
    <row r="4" ht="21.75" customHeight="1" s="23">
      <c r="B4" s="41" t="inlineStr">
        <is>
          <t>Total Criteria</t>
        </is>
      </c>
      <c r="D4" s="41" t="inlineStr">
        <is>
          <t>Competent</t>
        </is>
      </c>
      <c r="F4" s="41" t="inlineStr">
        <is>
          <t>Needs Improvement</t>
        </is>
      </c>
      <c r="H4" s="41" t="inlineStr">
        <is>
          <t>Not Competent</t>
        </is>
      </c>
      <c r="J4" s="41" t="inlineStr">
        <is>
          <t>Overall %</t>
        </is>
      </c>
    </row>
    <row r="5" ht="19.5" customHeight="1" s="23">
      <c r="B5" s="42">
        <f>COUNTA('Assessment Checklist'!B2:B20)</f>
        <v/>
      </c>
      <c r="D5" s="42">
        <f>COUNTIF('Assessment Checklist'!E2:E20,"Competent")</f>
        <v/>
      </c>
      <c r="F5" s="42">
        <f>COUNTIF('Assessment Checklist'!E2:E20,"Needs Improvement")</f>
        <v/>
      </c>
      <c r="H5" s="42">
        <f>COUNTIF('Assessment Checklist'!E2:E20,"Not Competent")</f>
        <v/>
      </c>
      <c r="J5" s="42">
        <f>IFERROR(SUM('Assessment Checklist'!F2:F20)/COUNTA('Assessment Checklist'!B2:B20)*100,0)</f>
        <v/>
      </c>
    </row>
    <row r="6" ht="19.5" customHeight="1" s="23"/>
    <row r="7"/>
    <row r="8"/>
    <row r="9" ht="24" customHeight="1" s="23">
      <c r="B9" s="43" t="inlineStr">
        <is>
          <t>Competency by Domain</t>
        </is>
      </c>
    </row>
    <row r="10" ht="15" customHeight="1" s="23">
      <c r="B10" s="37" t="inlineStr">
        <is>
          <t>Domain</t>
        </is>
      </c>
      <c r="C10" s="37" t="inlineStr">
        <is>
          <t>Total</t>
        </is>
      </c>
      <c r="D10" s="37" t="inlineStr">
        <is>
          <t>Competent</t>
        </is>
      </c>
      <c r="E10" s="37" t="inlineStr">
        <is>
          <t>Needs Imp.</t>
        </is>
      </c>
      <c r="F10" s="37" t="inlineStr">
        <is>
          <t>Not Comp.</t>
        </is>
      </c>
      <c r="G10" s="37" t="inlineStr">
        <is>
          <t>% Comp.</t>
        </is>
      </c>
    </row>
    <row r="11" ht="15" customHeight="1" s="23">
      <c r="B11" s="39" t="inlineStr">
        <is>
          <t>Technical Skills</t>
        </is>
      </c>
      <c r="C11" s="38">
        <f>COUNTIF('Assessment Checklist'!B2:B20,"Technical Skills")</f>
        <v/>
      </c>
      <c r="D11" s="38">
        <f>COUNTIFS('Assessment Checklist'!B2:B20,"Technical Skills",'Assessment Checklist'!E2:E20,"Competent")</f>
        <v/>
      </c>
      <c r="E11" s="38">
        <f>COUNTIFS('Assessment Checklist'!B2:B20,"Technical Skills",'Assessment Checklist'!E2:E20,"Needs Improvement")</f>
        <v/>
      </c>
      <c r="F11" s="38">
        <f>COUNTIFS('Assessment Checklist'!B2:B20,"Technical Skills",'Assessment Checklist'!E2:E20,"Not Competent")</f>
        <v/>
      </c>
      <c r="G11" s="40">
        <f>IFERROR(D11/C11*100,0)</f>
        <v/>
      </c>
    </row>
    <row r="12" ht="23.85" customHeight="1" s="23">
      <c r="B12" s="39" t="inlineStr">
        <is>
          <t>Quality Management</t>
        </is>
      </c>
      <c r="C12" s="38">
        <f>COUNTIF('Assessment Checklist'!B2:B20,"Quality Management")</f>
        <v/>
      </c>
      <c r="D12" s="38">
        <f>COUNTIFS('Assessment Checklist'!B2:B20,"Quality Management",'Assessment Checklist'!E2:E20,"Competent")</f>
        <v/>
      </c>
      <c r="E12" s="38">
        <f>COUNTIFS('Assessment Checklist'!B2:B20,"Quality Management",'Assessment Checklist'!E2:E20,"Needs Improvement")</f>
        <v/>
      </c>
      <c r="F12" s="38">
        <f>COUNTIFS('Assessment Checklist'!B2:B20,"Quality Management",'Assessment Checklist'!E2:E20,"Not Competent")</f>
        <v/>
      </c>
      <c r="G12" s="40">
        <f>IFERROR(D12/C12*100,0)</f>
        <v/>
      </c>
    </row>
    <row r="13" ht="15" customHeight="1" s="23">
      <c r="B13" s="39" t="inlineStr">
        <is>
          <t>Safety</t>
        </is>
      </c>
      <c r="C13" s="38">
        <f>COUNTIF('Assessment Checklist'!B2:B20,"Safety")</f>
        <v/>
      </c>
      <c r="D13" s="38">
        <f>COUNTIFS('Assessment Checklist'!B2:B20,"Safety",'Assessment Checklist'!E2:E20,"Competent")</f>
        <v/>
      </c>
      <c r="E13" s="38">
        <f>COUNTIFS('Assessment Checklist'!B2:B20,"Safety",'Assessment Checklist'!E2:E20,"Needs Improvement")</f>
        <v/>
      </c>
      <c r="F13" s="38">
        <f>COUNTIFS('Assessment Checklist'!B2:B20,"Safety",'Assessment Checklist'!E2:E20,"Not Competent")</f>
        <v/>
      </c>
      <c r="G13" s="40">
        <f>IFERROR(D13/C13*100,0)</f>
        <v/>
      </c>
    </row>
    <row r="14" ht="15" customHeight="1" s="23">
      <c r="B14" s="39" t="inlineStr">
        <is>
          <t>Communication</t>
        </is>
      </c>
      <c r="C14" s="38">
        <f>COUNTIF('Assessment Checklist'!B2:B20,"Communication")</f>
        <v/>
      </c>
      <c r="D14" s="38">
        <f>COUNTIFS('Assessment Checklist'!B2:B20,"Communication",'Assessment Checklist'!E2:E20,"Competent")</f>
        <v/>
      </c>
      <c r="E14" s="38">
        <f>COUNTIFS('Assessment Checklist'!B2:B20,"Communication",'Assessment Checklist'!E2:E20,"Needs Improvement")</f>
        <v/>
      </c>
      <c r="F14" s="38">
        <f>COUNTIFS('Assessment Checklist'!B2:B20,"Communication",'Assessment Checklist'!E2:E20,"Not Competent")</f>
        <v/>
      </c>
      <c r="G14" s="40">
        <f>IFERROR(D14/C14*100,0)</f>
        <v/>
      </c>
    </row>
    <row r="15" ht="15" customHeight="1" s="23">
      <c r="B15" s="39" t="inlineStr">
        <is>
          <t>Knowledge</t>
        </is>
      </c>
      <c r="C15" s="38">
        <f>COUNTIF('Assessment Checklist'!B2:B20,"Knowledge")</f>
        <v/>
      </c>
      <c r="D15" s="38">
        <f>COUNTIFS('Assessment Checklist'!B2:B20,"Knowledge",'Assessment Checklist'!E2:E20,"Competent")</f>
        <v/>
      </c>
      <c r="E15" s="38">
        <f>COUNTIFS('Assessment Checklist'!B2:B20,"Knowledge",'Assessment Checklist'!E2:E20,"Needs Improvement")</f>
        <v/>
      </c>
      <c r="F15" s="38">
        <f>COUNTIFS('Assessment Checklist'!B2:B20,"Knowledge",'Assessment Checklist'!E2:E20,"Not Competent")</f>
        <v/>
      </c>
      <c r="G15" s="40">
        <f>IFERROR(D15/C15*100,0)</f>
        <v/>
      </c>
    </row>
    <row r="16" ht="23.85" customHeight="1" s="23">
      <c r="B16" s="39" t="inlineStr">
        <is>
          <t>Professional Development</t>
        </is>
      </c>
      <c r="C16" s="38">
        <f>COUNTIF('Assessment Checklist'!B2:B20,"Professional Development")</f>
        <v/>
      </c>
      <c r="D16" s="38">
        <f>COUNTIFS('Assessment Checklist'!B2:B20,"Professional Development",'Assessment Checklist'!E2:E20,"Competent")</f>
        <v/>
      </c>
      <c r="E16" s="38">
        <f>COUNTIFS('Assessment Checklist'!B2:B20,"Professional Development",'Assessment Checklist'!E2:E20,"Needs Improvement")</f>
        <v/>
      </c>
      <c r="F16" s="38">
        <f>COUNTIFS('Assessment Checklist'!B2:B20,"Professional Development",'Assessment Checklist'!E2:E20,"Not Competent")</f>
        <v/>
      </c>
      <c r="G16" s="40">
        <f>IFERROR(D16/C16*100,0)</f>
        <v/>
      </c>
    </row>
    <row r="17"/>
    <row r="18"/>
    <row r="19"/>
    <row r="20"/>
    <row r="21"/>
    <row r="22" ht="24" customHeight="1" s="23">
      <c r="B22" s="43" t="inlineStr">
        <is>
          <t>Result Distribution</t>
        </is>
      </c>
    </row>
    <row r="23" ht="15" customHeight="1" s="23">
      <c r="B23" s="37" t="inlineStr">
        <is>
          <t>Result</t>
        </is>
      </c>
      <c r="C23" s="37" t="inlineStr">
        <is>
          <t>Count</t>
        </is>
      </c>
      <c r="D23" s="37" t="inlineStr">
        <is>
          <t>Percentage</t>
        </is>
      </c>
    </row>
    <row r="24" ht="15" customHeight="1" s="23">
      <c r="B24" s="39" t="inlineStr">
        <is>
          <t>Competent</t>
        </is>
      </c>
      <c r="C24" s="44">
        <f>COUNTIF('Assessment Checklist'!E2:E20,"Competent")</f>
        <v/>
      </c>
      <c r="D24" s="44">
        <f>IFERROR(C24/COUNTA('Assessment Checklist'!B2:B20)*100,0)</f>
        <v/>
      </c>
    </row>
    <row r="25" ht="23.85" customHeight="1" s="23">
      <c r="B25" s="39" t="inlineStr">
        <is>
          <t>Needs Improvement</t>
        </is>
      </c>
      <c r="C25" s="44">
        <f>COUNTIF('Assessment Checklist'!E2:E20,"Needs Improvement")</f>
        <v/>
      </c>
      <c r="D25" s="44">
        <f>IFERROR(C25/COUNTA('Assessment Checklist'!B2:B20)*100,0)</f>
        <v/>
      </c>
    </row>
    <row r="26" ht="15" customHeight="1" s="23">
      <c r="B26" s="39" t="inlineStr">
        <is>
          <t>Not Competent</t>
        </is>
      </c>
      <c r="C26" s="44">
        <f>COUNTIF('Assessment Checklist'!E2:E20,"Not Competent")</f>
        <v/>
      </c>
      <c r="D26" s="44">
        <f>IFERROR(C26/COUNTA('Assessment Checklist'!B2:B20)*100,0)</f>
        <v/>
      </c>
    </row>
    <row r="27" ht="15" customHeight="1" s="23">
      <c r="B27" s="39" t="inlineStr">
        <is>
          <t>N/A</t>
        </is>
      </c>
      <c r="C27" s="44">
        <f>COUNTIF('Assessment Checklist'!E2:E20,"N/A")</f>
        <v/>
      </c>
      <c r="D27" s="44">
        <f>IFERROR(C27/COUNTA('Assessment Checklist'!B2:B20)*100,0)</f>
        <v/>
      </c>
    </row>
  </sheetData>
  <sheetProtection selectLockedCells="0" selectUnlockedCells="0" sheet="1" objects="0" insertRows="1" insertHyperlinks="1" autoFilter="1" scenarios="0" formatColumns="1" deleteColumns="1" insertColumns="1" pivotTables="1" deleteRows="1" formatCells="1" formatRows="1" sort="1" password="AF18"/>
  <mergeCells count="13">
    <mergeCell ref="F4:G4"/>
    <mergeCell ref="J4:K4"/>
    <mergeCell ref="B22:G22"/>
    <mergeCell ref="B9:G9"/>
    <mergeCell ref="B5:C6"/>
    <mergeCell ref="B2:L2"/>
    <mergeCell ref="D5:E6"/>
    <mergeCell ref="F5:G6"/>
    <mergeCell ref="D4:E4"/>
    <mergeCell ref="H4:I4"/>
    <mergeCell ref="H5:I6"/>
    <mergeCell ref="J5:K6"/>
    <mergeCell ref="B4:C4"/>
  </mergeCells>
  <conditionalFormatting sqref="G11:G16">
    <cfRule type="dataBar" priority="2">
      <dataBar minLength="10" maxLength="90" showValue="1">
        <cfvo type="num" val="0"/>
        <cfvo type="num" val="100"/>
        <color rgb="FF087F83"/>
      </dataBar>
    </cfRule>
  </conditionalFormatting>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2026-10-07T15:54:23Z</dcterms:created>
  <dcterms:modified xmlns:dcterms="http://purl.org/dc/terms/" xmlns:xsi="http://www.w3.org/2001/XMLSchema-instance" xsi:type="dcterms:W3CDTF">2026-10-07T16:28:40Z</dcterms:modified>
  <cp:revision>1</cp:revision>
</cp:coreProperties>
</file>